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05" yWindow="-105" windowWidth="19425" windowHeight="10305"/>
  </bookViews>
  <sheets>
    <sheet name="PL 2" sheetId="1" r:id="rId1"/>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c r="K7" l="1"/>
  <c r="J7"/>
  <c r="K6"/>
  <c r="J6"/>
  <c r="F6"/>
  <c r="F16" l="1"/>
</calcChain>
</file>

<file path=xl/sharedStrings.xml><?xml version="1.0" encoding="utf-8"?>
<sst xmlns="http://schemas.openxmlformats.org/spreadsheetml/2006/main" count="56" uniqueCount="48">
  <si>
    <t>DANH MỤC CÁC DỰ ÁN DỰ ƯU TIÊN ĐẦU TƯ XÃ BẮC SƠN</t>
  </si>
  <si>
    <t>STT</t>
  </si>
  <si>
    <t xml:space="preserve"> Dự án</t>
  </si>
  <si>
    <t>Quy mô đầu tư</t>
  </si>
  <si>
    <t>Nội dung đầu tư</t>
  </si>
  <si>
    <t>Đơn giá tạm tính ( triệu đồng )</t>
  </si>
  <si>
    <r>
      <t xml:space="preserve">Dự kiến Kinh phí </t>
    </r>
    <r>
      <rPr>
        <sz val="12"/>
        <rFont val="Times New Roman"/>
        <family val="1"/>
      </rPr>
      <t xml:space="preserve">(triệu đồng) </t>
    </r>
  </si>
  <si>
    <r>
      <t xml:space="preserve">Tiến độ thời gian thực hiện </t>
    </r>
    <r>
      <rPr>
        <sz val="12"/>
        <rFont val="Times New Roman"/>
        <family val="1"/>
      </rPr>
      <t>(năm)</t>
    </r>
  </si>
  <si>
    <t>Đầu tư trung tâm sinh hoạt cộng đồng</t>
  </si>
  <si>
    <t>Quy mô 1,388 ha</t>
  </si>
  <si>
    <t xml:space="preserve"> Trung tâm sinh hoạt cộng đồng: Mở rộng đường vào; cổng chào; Nhà điều hành; Khu Thương mại, nhà trưng bày, Sân Trung tâm, Bãi đỗ xe và các hạng mục phụ trợ như nhà vệ sinh, hệ thống điện nước, cảnh quan …</t>
  </si>
  <si>
    <t>Nguồn ngân sách tỉnh</t>
  </si>
  <si>
    <t xml:space="preserve">Xây dưng cột cờ </t>
  </si>
  <si>
    <t>Cột cờ diện tích 28,3m2, đường lên dài 1,08Km, Đài ngắm cảnh; Cầu thép; nhà chờ, Đường vào và Bãi đỗ xe 930m2</t>
  </si>
  <si>
    <t>Xây dựng mới 01 cột cờ diện tích 28,3m2; Xây dựng mới 01 đài ngắm cảnh diện tích 38,5m2; Cầu thép; Đường lên cột cờ dài 1.080m; Nhà chờ; sân khuôn viên, cảnh quan; Đường vào, Bãi đỗ xe ...</t>
  </si>
  <si>
    <t>2026-2027</t>
  </si>
  <si>
    <t>Trong đó đã được bố trí vốn 3.200 triệu đồng vốn hỗ trợ có mục tiêu từ ngân sách tỉnh xây dựng cơ sở hạ tầng vùng ATK năm 2025. Sau khi sáp nhập chính quyền địa phương hai cấp, dự án đã chuyển về tỉnh, hiện nay đang dự kiến chuyển về xã Bắc Sơn thực hiện</t>
  </si>
  <si>
    <t>Xây dựng biểu trưng nhãn hiệu: Làng Văn hóa du lịch cộng đồng Quỳnh Sơn</t>
  </si>
  <si>
    <t>Chiều dài 28-32m, chiều cao 1,8-2,2m, kết cấu khung thép mạ kẽm+ mặt chữ Innox; Đèn Led năng lượng mặt trời</t>
  </si>
  <si>
    <r>
      <t xml:space="preserve">Biểu Trưng, gắn chữ tên Làng Văn hóa Du lịch cộng đồng Quỳnh Sơn gắn phản quang trên núi </t>
    </r>
    <r>
      <rPr>
        <i/>
        <sz val="12"/>
        <rFont val="Times New Roman"/>
        <family val="1"/>
      </rPr>
      <t>(Theo QĐ số 4416/QĐ-SHTT ngày 16/01/2024 của Cục Sở hữu trí tuệ về việc cấp giấy chứng nhận đăng ký nhãn hiệu chứng nhận: Làng văn hóa du lịch công đồng Quỳnh Sơn)</t>
    </r>
  </si>
  <si>
    <t>Chiều dài 9,3km</t>
  </si>
  <si>
    <t>Đầu tư xây dựng nền mặt đường và Hệ thống thoát nước đường Lương  Văn Tri, xã Bắc Sơn, tỉnh Lạng Sơn</t>
  </si>
  <si>
    <t>2,228km  Đường đô thị</t>
  </si>
  <si>
    <t>Kết nối giao thông giữa Làng Du lịch cộng đồng với trung tâm xã với quy mô đường đô thị, mặt đường 5,5m, vỉa hè theo hiện trạng từ 1-1,5m</t>
  </si>
  <si>
    <t xml:space="preserve">(Trong đó đã bố trí 1.000 triệu đồng từ sự nghiệp kinh tế khác và 100 triệu đồng từ vốn đầu tư theo tiêu chí); </t>
  </si>
  <si>
    <t>Xây mới bậc lên rừng nghiến</t>
  </si>
  <si>
    <t>Chiều dài 1,5km</t>
  </si>
  <si>
    <t>Xây mới bậc lên Rừng Nghiến Nguyên sinh</t>
  </si>
  <si>
    <t>Thực hiện xây dựng sau khi Đề án phát triển du lịch sinh thái nghỉ dưỡng trong Khu rừng đặc dụng Bắc Sơn được phê duyệt</t>
  </si>
  <si>
    <t>Nhà chờ, nhà vệ sinh và Bãi đỗ xe  Rừng nghiến</t>
  </si>
  <si>
    <t>Diện tích 0,1453 ha</t>
  </si>
  <si>
    <t>Xây dựng Nhà chờ, nhà vệ sinh diện tích 72m2, Bãi đỗ xe khu vực Rừng Nghiến Nguyên sinh diện tích 1.381m2</t>
  </si>
  <si>
    <t>Cải tạo nhà chờ, nhà vệ sinh 460 triệu đồng; San gạt tạo mặt bằng; cải tạo bãi đỗ xe diện tích 1381m2 420 triệu</t>
  </si>
  <si>
    <t>TỔNG KINH PHÍ THỰC HIỆN</t>
  </si>
  <si>
    <t xml:space="preserve">TỔNG VỐN ĐÃ BỐ TRÍ </t>
  </si>
  <si>
    <t>TỔNG KINH PHÍ CÒN THIẾU</t>
  </si>
  <si>
    <t xml:space="preserve">Xây và chỉnh trang tường rào </t>
  </si>
  <si>
    <t>Chiều dài 2km</t>
  </si>
  <si>
    <t>Cải tạo Hệ thống tường rào Làng Du lịch cộng đồng Quỳnh Sơn</t>
  </si>
  <si>
    <t>Nguồn vốn</t>
  </si>
  <si>
    <t>(Kèm theo Đề án phát triển Làng du lịch cộng đồng Quỳnh Sơn, Hữu Liên giai đoạn 2026-2027)</t>
  </si>
  <si>
    <t>Ghi chú</t>
  </si>
  <si>
    <t>Phụ lục 2</t>
  </si>
  <si>
    <t>Lập quy chế quản lý kiến trúc và bảo tồn không gian Làng Quỳnh Sơn</t>
  </si>
  <si>
    <t>Lập quy chế quản lý kiến trúc khu vực Long Hưng, Thâm Pát, Tân Sơn, Đon Riệc 1, Đon Riệc 2, Nà Riềng, xã Bắc Sơn, Đông Đằng, Trí Yên</t>
  </si>
  <si>
    <t>Lập quy chế quản lý kiến trúc và bảo tồn không gian Làng Quỳnh Sơn, xã Bắc Sơn</t>
  </si>
  <si>
    <t>Cải tạo, sửa chữa các tuyến đường giao thông phục vụ phát triển Làng Du lịch cộng đồng Quỳnh Sơn, xã Bắc Sơn</t>
  </si>
  <si>
    <t>Trên cơ sở hiện trạng các tuyến đường trục thôn, ngõ xóm, đường nội đồng trong phạm vi Làng Du lịch cộng đồng Quỳnh Sơn, xã Bắc Sơn đã được cứng hóa bằng bê tông xi măng, tiến hành sửa chữa, tăng cường trên phạm vi mặt đường cũ 01 lớp Cacboncor Asphalt tạo diện mạo khang trang, sạch đẹp, nâng cao chất lượng phục vụ khách du lịch trong và ngoài tỉnh</t>
  </si>
</sst>
</file>

<file path=xl/styles.xml><?xml version="1.0" encoding="utf-8"?>
<styleSheet xmlns="http://schemas.openxmlformats.org/spreadsheetml/2006/main">
  <numFmts count="1">
    <numFmt numFmtId="164" formatCode="#,##0.0"/>
  </numFmts>
  <fonts count="10">
    <font>
      <sz val="11"/>
      <color theme="1"/>
      <name val="Aptos Narrow"/>
      <family val="2"/>
      <charset val="163"/>
      <scheme val="minor"/>
    </font>
    <font>
      <b/>
      <sz val="12"/>
      <color theme="1"/>
      <name val="Times New Roman"/>
      <family val="1"/>
    </font>
    <font>
      <sz val="12"/>
      <color theme="1"/>
      <name val="Times New Roman"/>
      <family val="1"/>
    </font>
    <font>
      <b/>
      <sz val="12"/>
      <name val="Times New Roman"/>
      <family val="1"/>
    </font>
    <font>
      <i/>
      <sz val="12"/>
      <color theme="1"/>
      <name val="Times New Roman"/>
      <family val="1"/>
    </font>
    <font>
      <sz val="12"/>
      <name val="Times New Roman"/>
      <family val="1"/>
    </font>
    <font>
      <b/>
      <sz val="12"/>
      <color rgb="FFFF0000"/>
      <name val="Times New Roman"/>
      <family val="1"/>
    </font>
    <font>
      <sz val="12"/>
      <color rgb="FFFF0000"/>
      <name val="Times New Roman"/>
      <family val="1"/>
    </font>
    <font>
      <i/>
      <sz val="12"/>
      <name val="Times New Roman"/>
      <family val="1"/>
    </font>
    <font>
      <sz val="11"/>
      <color theme="1"/>
      <name val="Calibri"/>
      <family val="2"/>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8">
    <xf numFmtId="0" fontId="0" fillId="0" borderId="0" xfId="0"/>
    <xf numFmtId="0" fontId="2" fillId="0" borderId="0" xfId="0" applyFont="1"/>
    <xf numFmtId="0" fontId="2" fillId="0" borderId="1" xfId="0" applyFont="1" applyBorder="1"/>
    <xf numFmtId="0" fontId="3" fillId="0" borderId="2" xfId="0"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2" xfId="0" applyFont="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6" fillId="0" borderId="2" xfId="0" applyFont="1" applyBorder="1"/>
    <xf numFmtId="3"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7" fillId="0" borderId="2" xfId="0" applyFont="1" applyBorder="1"/>
    <xf numFmtId="0" fontId="7" fillId="0" borderId="0" xfId="0" applyFont="1"/>
    <xf numFmtId="0" fontId="5" fillId="0" borderId="2" xfId="0" applyFont="1" applyBorder="1" applyAlignment="1">
      <alignment horizontal="left" vertical="center" wrapText="1"/>
    </xf>
    <xf numFmtId="3" fontId="3" fillId="0" borderId="2" xfId="0" applyNumberFormat="1" applyFont="1" applyBorder="1" applyAlignment="1">
      <alignment vertical="center" wrapText="1"/>
    </xf>
    <xf numFmtId="3" fontId="1" fillId="0" borderId="2" xfId="0" applyNumberFormat="1" applyFont="1" applyBorder="1" applyAlignment="1">
      <alignment horizontal="center" vertical="center"/>
    </xf>
    <xf numFmtId="0" fontId="3" fillId="0" borderId="4" xfId="0" applyFont="1" applyBorder="1" applyAlignment="1">
      <alignment vertical="center" wrapText="1"/>
    </xf>
    <xf numFmtId="0" fontId="5" fillId="0" borderId="4" xfId="0" applyFont="1" applyBorder="1" applyAlignment="1">
      <alignment vertical="center" wrapText="1"/>
    </xf>
    <xf numFmtId="1" fontId="1" fillId="0" borderId="2" xfId="0" applyNumberFormat="1" applyFont="1" applyBorder="1" applyAlignment="1">
      <alignment horizontal="center" vertical="center"/>
    </xf>
    <xf numFmtId="0" fontId="3" fillId="0" borderId="2" xfId="1" applyFont="1" applyBorder="1" applyAlignment="1">
      <alignment horizontal="left" vertical="center" wrapText="1"/>
    </xf>
    <xf numFmtId="0" fontId="5" fillId="0" borderId="2" xfId="1" applyFont="1" applyBorder="1" applyAlignment="1">
      <alignment horizontal="center" vertical="center" wrapText="1"/>
    </xf>
    <xf numFmtId="0" fontId="2" fillId="0" borderId="2" xfId="0" applyFont="1" applyBorder="1" applyAlignment="1">
      <alignment wrapText="1"/>
    </xf>
    <xf numFmtId="0" fontId="1" fillId="3" borderId="2" xfId="0" applyFont="1" applyFill="1" applyBorder="1" applyAlignment="1">
      <alignment vertical="center"/>
    </xf>
    <xf numFmtId="0" fontId="2" fillId="3" borderId="2" xfId="0" applyFont="1" applyFill="1" applyBorder="1" applyAlignment="1">
      <alignment vertical="center"/>
    </xf>
    <xf numFmtId="3" fontId="1" fillId="3" borderId="2" xfId="0" applyNumberFormat="1" applyFont="1" applyFill="1" applyBorder="1" applyAlignment="1">
      <alignment horizontal="center" vertical="center"/>
    </xf>
    <xf numFmtId="0" fontId="2" fillId="0" borderId="0" xfId="0" applyFont="1" applyAlignment="1">
      <alignment vertical="center"/>
    </xf>
    <xf numFmtId="0" fontId="2" fillId="0" borderId="2" xfId="0" applyFont="1" applyBorder="1"/>
    <xf numFmtId="0" fontId="2" fillId="0" borderId="0" xfId="0" applyFont="1" applyAlignment="1">
      <alignment horizontal="center"/>
    </xf>
    <xf numFmtId="0" fontId="3" fillId="0" borderId="2"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164" fontId="3" fillId="0" borderId="2" xfId="0" applyNumberFormat="1" applyFont="1" applyFill="1" applyBorder="1" applyAlignment="1">
      <alignment vertical="center" wrapText="1"/>
    </xf>
    <xf numFmtId="3" fontId="1" fillId="0"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3" fontId="5" fillId="0" borderId="2"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0" xfId="0" applyFont="1" applyAlignment="1">
      <alignment horizontal="right"/>
    </xf>
    <xf numFmtId="0" fontId="3" fillId="2" borderId="0" xfId="0" applyFont="1" applyFill="1" applyAlignment="1">
      <alignment horizontal="center" vertical="center" wrapText="1"/>
    </xf>
    <xf numFmtId="0" fontId="4" fillId="0" borderId="1" xfId="0" applyFont="1" applyBorder="1" applyAlignment="1">
      <alignment horizontal="center" vertical="top" wrapText="1"/>
    </xf>
    <xf numFmtId="0" fontId="2" fillId="0" borderId="1" xfId="0" applyFont="1" applyBorder="1" applyAlignment="1">
      <alignment horizontal="center" vertical="top"/>
    </xf>
    <xf numFmtId="0" fontId="3" fillId="2" borderId="2" xfId="0" applyFont="1" applyFill="1" applyBorder="1" applyAlignment="1">
      <alignmen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cellXfs>
  <cellStyles count="2">
    <cellStyle name="Normal" xfId="0" builtinId="0"/>
    <cellStyle name="Normal 1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dimension ref="A1:K16"/>
  <sheetViews>
    <sheetView tabSelected="1" topLeftCell="A7" zoomScale="70" zoomScaleNormal="70" workbookViewId="0">
      <selection activeCell="G10" sqref="G10"/>
    </sheetView>
  </sheetViews>
  <sheetFormatPr defaultColWidth="8.75" defaultRowHeight="15.75"/>
  <cols>
    <col min="1" max="1" width="6.5" style="1" customWidth="1"/>
    <col min="2" max="2" width="25.625" style="1" customWidth="1"/>
    <col min="3" max="3" width="19.125" style="27" customWidth="1"/>
    <col min="4" max="4" width="41.5" style="1" customWidth="1"/>
    <col min="5" max="5" width="15.125" style="1" hidden="1" customWidth="1"/>
    <col min="6" max="6" width="8.875" style="25" customWidth="1"/>
    <col min="7" max="7" width="12.125" style="25" customWidth="1"/>
    <col min="8" max="8" width="15.25" style="1" customWidth="1"/>
    <col min="9" max="9" width="22.5" style="1" customWidth="1"/>
    <col min="10" max="10" width="10.875" style="1" hidden="1" customWidth="1"/>
    <col min="11" max="11" width="0" style="1" hidden="1" customWidth="1"/>
    <col min="12" max="16384" width="8.75" style="1"/>
  </cols>
  <sheetData>
    <row r="1" spans="1:11">
      <c r="A1" s="41" t="s">
        <v>42</v>
      </c>
      <c r="B1" s="41"/>
      <c r="C1" s="41"/>
      <c r="D1" s="41"/>
      <c r="E1" s="41"/>
      <c r="F1" s="41"/>
      <c r="G1" s="41"/>
      <c r="H1" s="41"/>
      <c r="I1" s="41"/>
    </row>
    <row r="2" spans="1:11">
      <c r="A2" s="42" t="s">
        <v>0</v>
      </c>
      <c r="B2" s="42"/>
      <c r="C2" s="42"/>
      <c r="D2" s="42"/>
      <c r="E2" s="42"/>
      <c r="F2" s="42"/>
      <c r="G2" s="42"/>
      <c r="H2" s="42"/>
    </row>
    <row r="3" spans="1:11">
      <c r="A3" s="2"/>
      <c r="B3" s="43" t="s">
        <v>40</v>
      </c>
      <c r="C3" s="43"/>
      <c r="D3" s="44"/>
      <c r="E3" s="44"/>
      <c r="F3" s="44"/>
      <c r="G3" s="44"/>
      <c r="H3" s="44"/>
    </row>
    <row r="4" spans="1:11" ht="63">
      <c r="A4" s="3" t="s">
        <v>1</v>
      </c>
      <c r="B4" s="3" t="s">
        <v>2</v>
      </c>
      <c r="C4" s="3" t="s">
        <v>3</v>
      </c>
      <c r="D4" s="3" t="s">
        <v>4</v>
      </c>
      <c r="E4" s="3" t="s">
        <v>5</v>
      </c>
      <c r="F4" s="3" t="s">
        <v>6</v>
      </c>
      <c r="G4" s="4" t="s">
        <v>7</v>
      </c>
      <c r="H4" s="34" t="s">
        <v>39</v>
      </c>
      <c r="I4" s="3" t="s">
        <v>41</v>
      </c>
    </row>
    <row r="5" spans="1:11" ht="110.25">
      <c r="A5" s="35">
        <v>1</v>
      </c>
      <c r="B5" s="28" t="s">
        <v>43</v>
      </c>
      <c r="C5" s="29" t="s">
        <v>44</v>
      </c>
      <c r="D5" s="30" t="s">
        <v>45</v>
      </c>
      <c r="E5" s="36"/>
      <c r="F5" s="37">
        <v>1000</v>
      </c>
      <c r="G5" s="29">
        <v>2027</v>
      </c>
      <c r="H5" s="34" t="s">
        <v>11</v>
      </c>
      <c r="I5" s="3"/>
    </row>
    <row r="6" spans="1:11" s="12" customFormat="1" ht="78.75">
      <c r="A6" s="35">
        <v>2</v>
      </c>
      <c r="B6" s="5" t="s">
        <v>8</v>
      </c>
      <c r="C6" s="6" t="s">
        <v>9</v>
      </c>
      <c r="D6" s="7" t="s">
        <v>10</v>
      </c>
      <c r="E6" s="8"/>
      <c r="F6" s="9">
        <f>12000+3680+500</f>
        <v>16180</v>
      </c>
      <c r="G6" s="10">
        <v>2026</v>
      </c>
      <c r="H6" s="6" t="s">
        <v>11</v>
      </c>
      <c r="I6" s="11"/>
      <c r="J6" s="12">
        <f>4.6/2.28</f>
        <v>2.0175438596491229</v>
      </c>
      <c r="K6" s="12">
        <f>0.45*2.02</f>
        <v>0.90900000000000003</v>
      </c>
    </row>
    <row r="7" spans="1:11" s="12" customFormat="1" ht="185.25" customHeight="1">
      <c r="A7" s="35">
        <v>3</v>
      </c>
      <c r="B7" s="5" t="s">
        <v>12</v>
      </c>
      <c r="C7" s="7" t="s">
        <v>13</v>
      </c>
      <c r="D7" s="13" t="s">
        <v>14</v>
      </c>
      <c r="E7" s="14"/>
      <c r="F7" s="15">
        <v>19430</v>
      </c>
      <c r="G7" s="15" t="s">
        <v>15</v>
      </c>
      <c r="H7" s="6" t="s">
        <v>11</v>
      </c>
      <c r="I7" s="6" t="s">
        <v>16</v>
      </c>
      <c r="J7" s="12">
        <f>18513/2.28</f>
        <v>8119.7368421052643</v>
      </c>
      <c r="K7" s="12">
        <f>0.45*8200</f>
        <v>3690</v>
      </c>
    </row>
    <row r="8" spans="1:11" s="12" customFormat="1" ht="31.5">
      <c r="A8" s="35">
        <v>4</v>
      </c>
      <c r="B8" s="28" t="s">
        <v>36</v>
      </c>
      <c r="C8" s="29" t="s">
        <v>37</v>
      </c>
      <c r="D8" s="30" t="s">
        <v>38</v>
      </c>
      <c r="E8" s="31"/>
      <c r="F8" s="32">
        <v>1000</v>
      </c>
      <c r="G8" s="29">
        <v>2026</v>
      </c>
      <c r="H8" s="33" t="s">
        <v>11</v>
      </c>
      <c r="I8" s="21"/>
    </row>
    <row r="9" spans="1:11" s="12" customFormat="1" ht="101.25" customHeight="1">
      <c r="A9" s="35">
        <v>5</v>
      </c>
      <c r="B9" s="16" t="s">
        <v>17</v>
      </c>
      <c r="C9" s="6" t="s">
        <v>18</v>
      </c>
      <c r="D9" s="17" t="s">
        <v>19</v>
      </c>
      <c r="E9" s="14"/>
      <c r="F9" s="15">
        <v>1000</v>
      </c>
      <c r="G9" s="18">
        <v>2026</v>
      </c>
      <c r="H9" s="6" t="s">
        <v>11</v>
      </c>
      <c r="I9" s="11"/>
    </row>
    <row r="10" spans="1:11" s="12" customFormat="1" ht="136.5" customHeight="1">
      <c r="A10" s="35">
        <v>6</v>
      </c>
      <c r="B10" s="45" t="s">
        <v>46</v>
      </c>
      <c r="C10" s="46" t="s">
        <v>20</v>
      </c>
      <c r="D10" s="47" t="s">
        <v>47</v>
      </c>
      <c r="E10" s="9">
        <v>1800</v>
      </c>
      <c r="F10" s="15">
        <v>16740</v>
      </c>
      <c r="G10" s="18">
        <v>2026</v>
      </c>
      <c r="H10" s="6" t="s">
        <v>11</v>
      </c>
      <c r="I10" s="11"/>
    </row>
    <row r="11" spans="1:11" s="12" customFormat="1" ht="78.75">
      <c r="A11" s="35">
        <v>7</v>
      </c>
      <c r="B11" s="19" t="s">
        <v>21</v>
      </c>
      <c r="C11" s="20" t="s">
        <v>22</v>
      </c>
      <c r="D11" s="7" t="s">
        <v>23</v>
      </c>
      <c r="E11" s="8"/>
      <c r="F11" s="9">
        <v>19851</v>
      </c>
      <c r="G11" s="10">
        <v>2026</v>
      </c>
      <c r="H11" s="6" t="s">
        <v>11</v>
      </c>
      <c r="I11" s="21" t="s">
        <v>24</v>
      </c>
    </row>
    <row r="12" spans="1:11" s="12" customFormat="1" ht="78.75">
      <c r="A12" s="35">
        <v>8</v>
      </c>
      <c r="B12" s="5" t="s">
        <v>25</v>
      </c>
      <c r="C12" s="6" t="s">
        <v>26</v>
      </c>
      <c r="D12" s="7" t="s">
        <v>27</v>
      </c>
      <c r="E12" s="9"/>
      <c r="F12" s="15">
        <v>900</v>
      </c>
      <c r="G12" s="18">
        <v>2026</v>
      </c>
      <c r="H12" s="6" t="s">
        <v>11</v>
      </c>
      <c r="I12" s="21" t="s">
        <v>28</v>
      </c>
    </row>
    <row r="13" spans="1:11" s="12" customFormat="1" ht="78.75">
      <c r="A13" s="35">
        <v>9</v>
      </c>
      <c r="B13" s="5" t="s">
        <v>29</v>
      </c>
      <c r="C13" s="6" t="s">
        <v>30</v>
      </c>
      <c r="D13" s="7" t="s">
        <v>31</v>
      </c>
      <c r="E13" s="9"/>
      <c r="F13" s="15">
        <v>880</v>
      </c>
      <c r="G13" s="18">
        <v>2026</v>
      </c>
      <c r="H13" s="6" t="s">
        <v>11</v>
      </c>
      <c r="I13" s="21" t="s">
        <v>32</v>
      </c>
    </row>
    <row r="14" spans="1:11" s="25" customFormat="1">
      <c r="A14" s="22"/>
      <c r="B14" s="38" t="s">
        <v>33</v>
      </c>
      <c r="C14" s="39"/>
      <c r="D14" s="40"/>
      <c r="E14" s="23"/>
      <c r="F14" s="24">
        <f>SUM(F5:F13)</f>
        <v>76981</v>
      </c>
      <c r="G14" s="24"/>
      <c r="H14" s="23"/>
      <c r="I14" s="21"/>
    </row>
    <row r="15" spans="1:11">
      <c r="A15" s="22"/>
      <c r="B15" s="38" t="s">
        <v>34</v>
      </c>
      <c r="C15" s="39"/>
      <c r="D15" s="40"/>
      <c r="E15" s="23"/>
      <c r="F15" s="24">
        <v>4300</v>
      </c>
      <c r="G15" s="24"/>
      <c r="H15" s="23"/>
      <c r="I15" s="21"/>
    </row>
    <row r="16" spans="1:11">
      <c r="A16" s="26"/>
      <c r="B16" s="38" t="s">
        <v>35</v>
      </c>
      <c r="C16" s="39"/>
      <c r="D16" s="40"/>
      <c r="E16" s="26"/>
      <c r="F16" s="24">
        <f>F14-F15</f>
        <v>72681</v>
      </c>
      <c r="G16" s="23"/>
      <c r="H16" s="26"/>
      <c r="I16" s="26"/>
    </row>
  </sheetData>
  <mergeCells count="6">
    <mergeCell ref="B16:D16"/>
    <mergeCell ref="A1:I1"/>
    <mergeCell ref="A2:H2"/>
    <mergeCell ref="B3:H3"/>
    <mergeCell ref="B14:D14"/>
    <mergeCell ref="B15:D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 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NhatsonPC</cp:lastModifiedBy>
  <dcterms:created xsi:type="dcterms:W3CDTF">2026-01-19T07:58:35Z</dcterms:created>
  <dcterms:modified xsi:type="dcterms:W3CDTF">2026-01-21T07:23:51Z</dcterms:modified>
</cp:coreProperties>
</file>